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58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<sst xmlns="http://schemas.openxmlformats.org/spreadsheetml/2006/main" count="84" uniqueCount="51">
  <si>
    <t>Миколаїв гімназія</t>
  </si>
  <si>
    <t>Миколаїв ЗОШ №1</t>
  </si>
  <si>
    <t>В. Горожанна ЗОШ</t>
  </si>
  <si>
    <t>ДроговизькаЗОШ</t>
  </si>
  <si>
    <t>Н.Опарська ЗОШ</t>
  </si>
  <si>
    <t>Вербізька ЗОШ</t>
  </si>
  <si>
    <t>Веринська ЗОШ</t>
  </si>
  <si>
    <t>Горішненська ЗОШ</t>
  </si>
  <si>
    <t>Г-Кутівська ЗОШ</t>
  </si>
  <si>
    <t>Крупська ЗОШ</t>
  </si>
  <si>
    <t>Криницька ЗОШ</t>
  </si>
  <si>
    <t>М.Горожанна ЗОШ</t>
  </si>
  <si>
    <t>Устянська ЗОШ</t>
  </si>
  <si>
    <t>Надітицька ЗОШ</t>
  </si>
  <si>
    <t>Болонська ЗОШ</t>
  </si>
  <si>
    <t>Тужанівська ЗОШ</t>
  </si>
  <si>
    <t>Держівська ЗОШ</t>
  </si>
  <si>
    <t>Розвадівська ЗОШ</t>
  </si>
  <si>
    <t>Березинська ЗОШ</t>
  </si>
  <si>
    <t>Роздільська ЗОШ</t>
  </si>
  <si>
    <t>Назва установи</t>
  </si>
  <si>
    <t xml:space="preserve">Разом </t>
  </si>
  <si>
    <t>№п/п</t>
  </si>
  <si>
    <t xml:space="preserve"> </t>
  </si>
  <si>
    <t>Більченський НВК</t>
  </si>
  <si>
    <t>Гірський НВК</t>
  </si>
  <si>
    <t>Раделицький НВК</t>
  </si>
  <si>
    <t>Миколаїв ПШ</t>
  </si>
  <si>
    <t>Колодруб.ЗОШ</t>
  </si>
  <si>
    <t>Київецький НВК</t>
  </si>
  <si>
    <t xml:space="preserve">         </t>
  </si>
  <si>
    <t>Миколаїв НВК</t>
  </si>
  <si>
    <t>Черницький НВК</t>
  </si>
  <si>
    <t>Рудниківський НВК</t>
  </si>
  <si>
    <t>К-сть</t>
  </si>
  <si>
    <t>Сума</t>
  </si>
  <si>
    <t>Ціна:</t>
  </si>
  <si>
    <t>Ем. біла 2,8</t>
  </si>
  <si>
    <t>Ем. св.голуба 2,8</t>
  </si>
  <si>
    <t>Ем. жовта 0,9</t>
  </si>
  <si>
    <t>Лак 0,9</t>
  </si>
  <si>
    <t>Ем. чорна 0,9</t>
  </si>
  <si>
    <t>Ем. жов.кор.2,8</t>
  </si>
  <si>
    <t>Ем. св.зелена 2,8</t>
  </si>
  <si>
    <t>Ем. червона 0,9</t>
  </si>
  <si>
    <t>Придбання лакофарбових товарів на 2016 рік (в банках)</t>
  </si>
  <si>
    <t>Ем.бірюза 0,9</t>
  </si>
  <si>
    <t>Ем. вишнева 0,9</t>
  </si>
  <si>
    <t>Водоемульсія 14кг</t>
  </si>
  <si>
    <t>Ем.сіра 2,8</t>
  </si>
  <si>
    <t xml:space="preserve">Всього 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</si>
</sst>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24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4" xfId="0" applyBorder="1" applyAlignment="1">
      <alignment/>
    </xf>
    <xf numFmtId="0" fontId="2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0.2421875" style="0" customWidth="1"/>
    <col min="2" max="2" width="3.125" style="0" customWidth="1"/>
    <col min="3" max="3" width="17.25390625" style="0" customWidth="1"/>
    <col min="4" max="4" width="5.125" style="0" customWidth="1"/>
    <col min="5" max="5" width="6.875" style="0" customWidth="1"/>
    <col min="6" max="6" width="6.75390625" style="0" customWidth="1"/>
    <col min="7" max="7" width="8.00390625" style="0" customWidth="1"/>
    <col min="8" max="8" width="7.125" style="0" customWidth="1"/>
    <col min="10" max="10" width="7.375" style="0" customWidth="1"/>
    <col min="11" max="11" width="8.375" style="0" customWidth="1"/>
    <col min="12" max="12" width="5.125" style="0" customWidth="1"/>
    <col min="13" max="13" width="6.125" style="0" customWidth="1"/>
    <col min="14" max="15" width="6.375" style="0" customWidth="1"/>
    <col min="16" max="16" width="5.00390625" style="0" customWidth="1"/>
    <col min="17" max="17" width="5.25390625" style="0" customWidth="1"/>
    <col min="18" max="18" width="5.875" style="0" customWidth="1"/>
    <col min="19" max="19" width="6.75390625" style="0" customWidth="1"/>
    <col min="20" max="20" width="6.25390625" style="0" customWidth="1"/>
    <col min="21" max="21" width="8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6.75390625" style="0" customWidth="1"/>
    <col min="26" max="26" width="6.125" style="0" customWidth="1"/>
    <col min="28" max="28" width="5.625" style="0" customWidth="1"/>
    <col min="30" max="30" width="6.375" style="0" customWidth="1"/>
  </cols>
  <sheetData>
    <row r="1" spans="2:9" ht="15" customHeight="1" thickBot="1">
      <c r="B1" t="s">
        <v>23</v>
      </c>
      <c r="C1" s="2"/>
      <c r="I1" t="s">
        <v>45</v>
      </c>
    </row>
    <row r="2" spans="2:31" ht="12" customHeight="1" thickBot="1">
      <c r="B2" s="3" t="s">
        <v>22</v>
      </c>
      <c r="C2" s="22" t="s">
        <v>20</v>
      </c>
      <c r="D2" s="16" t="s">
        <v>37</v>
      </c>
      <c r="E2" s="27"/>
      <c r="F2" s="28" t="s">
        <v>42</v>
      </c>
      <c r="G2" s="27"/>
      <c r="H2" s="28" t="s">
        <v>38</v>
      </c>
      <c r="I2" s="27"/>
      <c r="J2" s="28" t="s">
        <v>43</v>
      </c>
      <c r="K2" s="27"/>
      <c r="L2" s="28" t="s">
        <v>49</v>
      </c>
      <c r="M2" s="27"/>
      <c r="N2" s="28" t="s">
        <v>39</v>
      </c>
      <c r="O2" s="27"/>
      <c r="P2" s="28" t="s">
        <v>40</v>
      </c>
      <c r="Q2" s="27"/>
      <c r="R2" s="28" t="s">
        <v>41</v>
      </c>
      <c r="S2" s="27"/>
      <c r="T2" s="28" t="s">
        <v>44</v>
      </c>
      <c r="U2" s="27"/>
      <c r="V2" s="28" t="s">
        <v>48</v>
      </c>
      <c r="W2" s="27"/>
      <c r="X2" s="28" t="s">
        <v>46</v>
      </c>
      <c r="Y2" s="29"/>
      <c r="Z2" s="28" t="s">
        <v>47</v>
      </c>
      <c r="AA2" s="29"/>
      <c r="AB2" s="28"/>
      <c r="AC2" s="29"/>
      <c r="AD2" s="28"/>
      <c r="AE2" s="39" t="s">
        <v>50</v>
      </c>
    </row>
    <row r="3" spans="2:31" ht="12" customHeight="1" thickBot="1">
      <c r="B3" s="21"/>
      <c r="C3" s="23"/>
      <c r="D3" s="30" t="s">
        <v>34</v>
      </c>
      <c r="E3" s="25" t="s">
        <v>35</v>
      </c>
      <c r="F3" s="24" t="s">
        <v>34</v>
      </c>
      <c r="G3" s="25" t="s">
        <v>35</v>
      </c>
      <c r="H3" s="24" t="s">
        <v>34</v>
      </c>
      <c r="I3" s="25" t="s">
        <v>35</v>
      </c>
      <c r="J3" s="24" t="s">
        <v>34</v>
      </c>
      <c r="K3" s="25" t="s">
        <v>35</v>
      </c>
      <c r="L3" s="24" t="s">
        <v>34</v>
      </c>
      <c r="M3" s="25" t="s">
        <v>35</v>
      </c>
      <c r="N3" s="24" t="s">
        <v>34</v>
      </c>
      <c r="O3" s="25" t="s">
        <v>35</v>
      </c>
      <c r="P3" s="24" t="s">
        <v>34</v>
      </c>
      <c r="Q3" s="25" t="s">
        <v>35</v>
      </c>
      <c r="R3" s="24" t="s">
        <v>34</v>
      </c>
      <c r="S3" s="25" t="s">
        <v>35</v>
      </c>
      <c r="T3" s="24" t="s">
        <v>34</v>
      </c>
      <c r="U3" s="25" t="s">
        <v>35</v>
      </c>
      <c r="V3" s="24" t="s">
        <v>34</v>
      </c>
      <c r="W3" s="25" t="s">
        <v>35</v>
      </c>
      <c r="X3" s="24" t="s">
        <v>34</v>
      </c>
      <c r="Y3" s="31" t="s">
        <v>35</v>
      </c>
      <c r="Z3" s="24" t="s">
        <v>34</v>
      </c>
      <c r="AA3" s="31" t="s">
        <v>35</v>
      </c>
      <c r="AB3" s="24"/>
      <c r="AC3" s="31"/>
      <c r="AD3" s="24"/>
      <c r="AE3" s="40"/>
    </row>
    <row r="4" spans="2:31" ht="12" customHeight="1" thickBot="1">
      <c r="B4" s="13"/>
      <c r="C4" s="26"/>
      <c r="D4" s="32" t="s">
        <v>36</v>
      </c>
      <c r="E4" s="33">
        <v>93</v>
      </c>
      <c r="F4" s="33" t="s">
        <v>36</v>
      </c>
      <c r="G4" s="33">
        <v>85</v>
      </c>
      <c r="H4" s="33" t="s">
        <v>36</v>
      </c>
      <c r="I4" s="33">
        <v>86</v>
      </c>
      <c r="J4" s="33" t="s">
        <v>36</v>
      </c>
      <c r="K4" s="33">
        <v>92.3</v>
      </c>
      <c r="L4" s="33" t="s">
        <v>36</v>
      </c>
      <c r="M4" s="33">
        <v>79</v>
      </c>
      <c r="N4" s="33" t="s">
        <v>36</v>
      </c>
      <c r="O4" s="33">
        <v>38</v>
      </c>
      <c r="P4" s="33" t="s">
        <v>36</v>
      </c>
      <c r="Q4" s="33">
        <v>39</v>
      </c>
      <c r="R4" s="33" t="s">
        <v>36</v>
      </c>
      <c r="S4" s="33">
        <v>30</v>
      </c>
      <c r="T4" s="33" t="s">
        <v>36</v>
      </c>
      <c r="U4" s="33">
        <v>36</v>
      </c>
      <c r="V4" s="33" t="s">
        <v>36</v>
      </c>
      <c r="W4" s="33">
        <v>180</v>
      </c>
      <c r="X4" s="33" t="s">
        <v>36</v>
      </c>
      <c r="Y4" s="34">
        <v>40</v>
      </c>
      <c r="Z4" s="33" t="s">
        <v>36</v>
      </c>
      <c r="AA4" s="34">
        <v>43</v>
      </c>
      <c r="AB4" s="33"/>
      <c r="AC4" s="34"/>
      <c r="AD4" s="41"/>
      <c r="AE4" s="40"/>
    </row>
    <row r="5" spans="2:31" ht="12.75" customHeight="1">
      <c r="B5" s="15">
        <v>1</v>
      </c>
      <c r="C5" s="37" t="s">
        <v>1</v>
      </c>
      <c r="D5" s="14">
        <v>12</v>
      </c>
      <c r="E5" s="14">
        <f>SUM(D5*93)</f>
        <v>1116</v>
      </c>
      <c r="F5" s="14">
        <v>32</v>
      </c>
      <c r="G5" s="14">
        <f>SUM(F5*85)</f>
        <v>2720</v>
      </c>
      <c r="H5" s="14">
        <v>0</v>
      </c>
      <c r="I5" s="14">
        <f>SUM(H5*86)</f>
        <v>0</v>
      </c>
      <c r="J5" s="14">
        <v>5</v>
      </c>
      <c r="K5" s="14">
        <f>SUM(J5*92.3)</f>
        <v>461.5</v>
      </c>
      <c r="L5" s="14">
        <v>0</v>
      </c>
      <c r="M5" s="14">
        <f>SUM(L5*79)</f>
        <v>0</v>
      </c>
      <c r="N5" s="14">
        <v>0</v>
      </c>
      <c r="O5" s="14">
        <f>SUM(N5*38)</f>
        <v>0</v>
      </c>
      <c r="P5" s="14">
        <v>0</v>
      </c>
      <c r="Q5" s="1">
        <f>SUM(P5*39)</f>
        <v>0</v>
      </c>
      <c r="R5" s="14">
        <v>0</v>
      </c>
      <c r="S5" s="1">
        <f>SUM(R5*30)</f>
        <v>0</v>
      </c>
      <c r="T5" s="14">
        <v>0</v>
      </c>
      <c r="U5" s="1">
        <f>SUM(T5*36)</f>
        <v>0</v>
      </c>
      <c r="V5" s="14">
        <v>0</v>
      </c>
      <c r="W5" s="1">
        <f>SUM(V5*180)</f>
        <v>0</v>
      </c>
      <c r="X5" s="14">
        <v>0</v>
      </c>
      <c r="Y5" s="1">
        <f>SUM(X5*40)</f>
        <v>0</v>
      </c>
      <c r="Z5" s="14">
        <v>0</v>
      </c>
      <c r="AA5" s="1">
        <f>SUM(Z5*43)</f>
        <v>0</v>
      </c>
      <c r="AB5" s="14"/>
      <c r="AC5" s="1"/>
      <c r="AD5" s="14"/>
      <c r="AE5" s="43">
        <f>SUM(AA5,Y5,W5,U5,S5,Q5,O5,M5,K5,I5,G5,E5)</f>
        <v>4297.5</v>
      </c>
    </row>
    <row r="6" spans="1:31" ht="12.75" customHeight="1">
      <c r="A6" t="s">
        <v>30</v>
      </c>
      <c r="B6" s="5">
        <v>2</v>
      </c>
      <c r="C6" s="10" t="s">
        <v>31</v>
      </c>
      <c r="D6" s="1">
        <v>14</v>
      </c>
      <c r="E6" s="14">
        <f aca="true" t="shared" si="0" ref="E6:E33">SUM(D6*93)</f>
        <v>1302</v>
      </c>
      <c r="F6" s="1">
        <v>20</v>
      </c>
      <c r="G6" s="14">
        <f aca="true" t="shared" si="1" ref="G6:G33">SUM(F6*85)</f>
        <v>1700</v>
      </c>
      <c r="H6" s="1">
        <v>6</v>
      </c>
      <c r="I6" s="14">
        <f aca="true" t="shared" si="2" ref="I6:I33">SUM(H6*86)</f>
        <v>516</v>
      </c>
      <c r="J6" s="1">
        <v>6</v>
      </c>
      <c r="K6" s="14">
        <f aca="true" t="shared" si="3" ref="K6:K33">SUM(J6*92.3)</f>
        <v>553.8</v>
      </c>
      <c r="L6" s="1">
        <v>0</v>
      </c>
      <c r="M6" s="14">
        <f aca="true" t="shared" si="4" ref="M6:M33">SUM(L6*79)</f>
        <v>0</v>
      </c>
      <c r="N6" s="1">
        <v>0</v>
      </c>
      <c r="O6" s="14">
        <f aca="true" t="shared" si="5" ref="O6:O33">SUM(N6*38)</f>
        <v>0</v>
      </c>
      <c r="P6" s="1">
        <v>5</v>
      </c>
      <c r="Q6" s="1">
        <f aca="true" t="shared" si="6" ref="Q6:Q33">SUM(P6*39)</f>
        <v>195</v>
      </c>
      <c r="R6" s="1">
        <v>0</v>
      </c>
      <c r="S6" s="1">
        <f aca="true" t="shared" si="7" ref="S6:S32">SUM(R6*30)</f>
        <v>0</v>
      </c>
      <c r="T6" s="1">
        <v>0</v>
      </c>
      <c r="U6" s="1">
        <f aca="true" t="shared" si="8" ref="U6:U32">SUM(T6*36)</f>
        <v>0</v>
      </c>
      <c r="V6" s="1">
        <v>0</v>
      </c>
      <c r="W6" s="1">
        <f aca="true" t="shared" si="9" ref="W6:W33">SUM(V6*180)</f>
        <v>0</v>
      </c>
      <c r="X6" s="1">
        <v>0</v>
      </c>
      <c r="Y6" s="1">
        <f aca="true" t="shared" si="10" ref="Y6:Y32">SUM(X6*40)</f>
        <v>0</v>
      </c>
      <c r="Z6" s="1">
        <v>0</v>
      </c>
      <c r="AA6" s="1">
        <f aca="true" t="shared" si="11" ref="AA6:AA33">SUM(Z6*43)</f>
        <v>0</v>
      </c>
      <c r="AB6" s="1"/>
      <c r="AC6" s="1"/>
      <c r="AD6" s="1"/>
      <c r="AE6" s="43">
        <f aca="true" t="shared" si="12" ref="AE6:AE33">SUM(AA6,Y6,W6,U6,S6,Q6,O6,M6,K6,I6,G6,E6)</f>
        <v>4266.8</v>
      </c>
    </row>
    <row r="7" spans="2:31" ht="12.75" customHeight="1">
      <c r="B7" s="11">
        <v>3</v>
      </c>
      <c r="C7" s="7" t="s">
        <v>0</v>
      </c>
      <c r="D7" s="1">
        <v>17</v>
      </c>
      <c r="E7" s="14">
        <f t="shared" si="0"/>
        <v>1581</v>
      </c>
      <c r="F7" s="1">
        <v>5</v>
      </c>
      <c r="G7" s="14">
        <f t="shared" si="1"/>
        <v>425</v>
      </c>
      <c r="H7" s="1">
        <v>0</v>
      </c>
      <c r="I7" s="14">
        <f t="shared" si="2"/>
        <v>0</v>
      </c>
      <c r="J7" s="1">
        <v>9</v>
      </c>
      <c r="K7" s="14">
        <f t="shared" si="3"/>
        <v>830.6999999999999</v>
      </c>
      <c r="L7" s="1">
        <v>12</v>
      </c>
      <c r="M7" s="14">
        <f t="shared" si="4"/>
        <v>948</v>
      </c>
      <c r="N7" s="1">
        <v>0</v>
      </c>
      <c r="O7" s="14">
        <f t="shared" si="5"/>
        <v>0</v>
      </c>
      <c r="P7" s="1">
        <v>9</v>
      </c>
      <c r="Q7" s="1">
        <f t="shared" si="6"/>
        <v>351</v>
      </c>
      <c r="R7" s="1">
        <v>4</v>
      </c>
      <c r="S7" s="1">
        <f t="shared" si="7"/>
        <v>120</v>
      </c>
      <c r="T7" s="1">
        <v>2</v>
      </c>
      <c r="U7" s="1">
        <f t="shared" si="8"/>
        <v>72</v>
      </c>
      <c r="V7" s="1">
        <v>1</v>
      </c>
      <c r="W7" s="1">
        <f t="shared" si="9"/>
        <v>180</v>
      </c>
      <c r="X7" s="1">
        <v>0</v>
      </c>
      <c r="Y7" s="1">
        <f t="shared" si="10"/>
        <v>0</v>
      </c>
      <c r="Z7" s="1">
        <v>0</v>
      </c>
      <c r="AA7" s="1">
        <f t="shared" si="11"/>
        <v>0</v>
      </c>
      <c r="AB7" s="1"/>
      <c r="AC7" s="1"/>
      <c r="AD7" s="1"/>
      <c r="AE7" s="43">
        <f t="shared" si="12"/>
        <v>4507.7</v>
      </c>
    </row>
    <row r="8" spans="2:31" ht="11.25" customHeight="1">
      <c r="B8" s="5">
        <v>4</v>
      </c>
      <c r="C8" s="6" t="s">
        <v>27</v>
      </c>
      <c r="D8" s="1">
        <v>4</v>
      </c>
      <c r="E8" s="14">
        <f t="shared" si="0"/>
        <v>372</v>
      </c>
      <c r="F8" s="1">
        <v>2</v>
      </c>
      <c r="G8" s="14">
        <f t="shared" si="1"/>
        <v>170</v>
      </c>
      <c r="H8" s="1">
        <v>0</v>
      </c>
      <c r="I8" s="14">
        <f t="shared" si="2"/>
        <v>0</v>
      </c>
      <c r="J8" s="1">
        <v>0</v>
      </c>
      <c r="K8" s="14">
        <f t="shared" si="3"/>
        <v>0</v>
      </c>
      <c r="L8" s="1">
        <v>0</v>
      </c>
      <c r="M8" s="14">
        <f t="shared" si="4"/>
        <v>0</v>
      </c>
      <c r="N8" s="1">
        <v>0</v>
      </c>
      <c r="O8" s="14">
        <f t="shared" si="5"/>
        <v>0</v>
      </c>
      <c r="P8" s="1">
        <v>0</v>
      </c>
      <c r="Q8" s="1">
        <f t="shared" si="6"/>
        <v>0</v>
      </c>
      <c r="R8" s="1">
        <v>6</v>
      </c>
      <c r="S8" s="1">
        <f t="shared" si="7"/>
        <v>180</v>
      </c>
      <c r="T8" s="1">
        <v>0</v>
      </c>
      <c r="U8" s="1">
        <f t="shared" si="8"/>
        <v>0</v>
      </c>
      <c r="V8" s="1">
        <v>0</v>
      </c>
      <c r="W8" s="1">
        <f t="shared" si="9"/>
        <v>0</v>
      </c>
      <c r="X8" s="1">
        <v>0</v>
      </c>
      <c r="Y8" s="1">
        <f t="shared" si="10"/>
        <v>0</v>
      </c>
      <c r="Z8" s="1">
        <v>0</v>
      </c>
      <c r="AA8" s="1">
        <f t="shared" si="11"/>
        <v>0</v>
      </c>
      <c r="AB8" s="1"/>
      <c r="AC8" s="1"/>
      <c r="AD8" s="1"/>
      <c r="AE8" s="43">
        <f t="shared" si="12"/>
        <v>722</v>
      </c>
    </row>
    <row r="9" spans="2:31" ht="12.75" customHeight="1">
      <c r="B9" s="4">
        <v>5</v>
      </c>
      <c r="C9" s="6" t="s">
        <v>19</v>
      </c>
      <c r="D9" s="1">
        <v>14</v>
      </c>
      <c r="E9" s="14">
        <f t="shared" si="0"/>
        <v>1302</v>
      </c>
      <c r="F9" s="1">
        <v>10</v>
      </c>
      <c r="G9" s="14">
        <f t="shared" si="1"/>
        <v>850</v>
      </c>
      <c r="H9" s="1">
        <v>0</v>
      </c>
      <c r="I9" s="14">
        <f t="shared" si="2"/>
        <v>0</v>
      </c>
      <c r="J9" s="1">
        <v>4</v>
      </c>
      <c r="K9" s="14">
        <f t="shared" si="3"/>
        <v>369.2</v>
      </c>
      <c r="L9" s="1">
        <v>20</v>
      </c>
      <c r="M9" s="14">
        <f t="shared" si="4"/>
        <v>1580</v>
      </c>
      <c r="N9" s="1">
        <v>0</v>
      </c>
      <c r="O9" s="14">
        <f t="shared" si="5"/>
        <v>0</v>
      </c>
      <c r="P9" s="1">
        <v>0</v>
      </c>
      <c r="Q9" s="1">
        <f t="shared" si="6"/>
        <v>0</v>
      </c>
      <c r="R9" s="1">
        <v>0</v>
      </c>
      <c r="S9" s="1">
        <f t="shared" si="7"/>
        <v>0</v>
      </c>
      <c r="T9" s="1">
        <v>0</v>
      </c>
      <c r="U9" s="1">
        <f t="shared" si="8"/>
        <v>0</v>
      </c>
      <c r="V9" s="1">
        <v>7</v>
      </c>
      <c r="W9" s="1">
        <f t="shared" si="9"/>
        <v>1260</v>
      </c>
      <c r="X9" s="1">
        <v>0</v>
      </c>
      <c r="Y9" s="1">
        <f t="shared" si="10"/>
        <v>0</v>
      </c>
      <c r="Z9" s="1">
        <v>0</v>
      </c>
      <c r="AA9" s="1">
        <f t="shared" si="11"/>
        <v>0</v>
      </c>
      <c r="AB9" s="1"/>
      <c r="AC9" s="1"/>
      <c r="AD9" s="1"/>
      <c r="AE9" s="43">
        <f t="shared" si="12"/>
        <v>5361.2</v>
      </c>
    </row>
    <row r="10" spans="2:31" ht="12.75" customHeight="1">
      <c r="B10" s="5">
        <v>6</v>
      </c>
      <c r="C10" s="7" t="s">
        <v>18</v>
      </c>
      <c r="D10" s="1">
        <v>8</v>
      </c>
      <c r="E10" s="14">
        <f t="shared" si="0"/>
        <v>744</v>
      </c>
      <c r="F10" s="1">
        <v>14</v>
      </c>
      <c r="G10" s="14">
        <f t="shared" si="1"/>
        <v>1190</v>
      </c>
      <c r="H10" s="1">
        <v>0</v>
      </c>
      <c r="I10" s="14">
        <f t="shared" si="2"/>
        <v>0</v>
      </c>
      <c r="J10" s="1">
        <v>8</v>
      </c>
      <c r="K10" s="14">
        <f t="shared" si="3"/>
        <v>738.4</v>
      </c>
      <c r="L10" s="1">
        <v>0</v>
      </c>
      <c r="M10" s="14">
        <f t="shared" si="4"/>
        <v>0</v>
      </c>
      <c r="N10" s="1">
        <v>5</v>
      </c>
      <c r="O10" s="14">
        <f t="shared" si="5"/>
        <v>190</v>
      </c>
      <c r="P10" s="1">
        <v>18</v>
      </c>
      <c r="Q10" s="1">
        <f t="shared" si="6"/>
        <v>702</v>
      </c>
      <c r="R10" s="1">
        <v>2</v>
      </c>
      <c r="S10" s="1">
        <f t="shared" si="7"/>
        <v>60</v>
      </c>
      <c r="T10" s="1">
        <v>0</v>
      </c>
      <c r="U10" s="1">
        <f t="shared" si="8"/>
        <v>0</v>
      </c>
      <c r="V10" s="1">
        <v>0</v>
      </c>
      <c r="W10" s="1">
        <f t="shared" si="9"/>
        <v>0</v>
      </c>
      <c r="X10" s="1">
        <v>0</v>
      </c>
      <c r="Y10" s="1">
        <f t="shared" si="10"/>
        <v>0</v>
      </c>
      <c r="Z10" s="1">
        <v>0</v>
      </c>
      <c r="AA10" s="1">
        <f t="shared" si="11"/>
        <v>0</v>
      </c>
      <c r="AB10" s="1"/>
      <c r="AC10" s="1"/>
      <c r="AD10" s="1"/>
      <c r="AE10" s="43">
        <f t="shared" si="12"/>
        <v>3624.4</v>
      </c>
    </row>
    <row r="11" spans="2:31" ht="12.75" customHeight="1">
      <c r="B11" s="36">
        <v>7</v>
      </c>
      <c r="C11" s="37" t="s">
        <v>24</v>
      </c>
      <c r="D11" s="1">
        <v>7</v>
      </c>
      <c r="E11" s="14">
        <f t="shared" si="0"/>
        <v>651</v>
      </c>
      <c r="F11" s="1">
        <v>17</v>
      </c>
      <c r="G11" s="14">
        <f t="shared" si="1"/>
        <v>1445</v>
      </c>
      <c r="H11" s="1">
        <v>6</v>
      </c>
      <c r="I11" s="14">
        <f t="shared" si="2"/>
        <v>516</v>
      </c>
      <c r="J11" s="1">
        <v>10</v>
      </c>
      <c r="K11" s="14">
        <f t="shared" si="3"/>
        <v>923</v>
      </c>
      <c r="L11" s="1">
        <v>0</v>
      </c>
      <c r="M11" s="14">
        <f t="shared" si="4"/>
        <v>0</v>
      </c>
      <c r="N11" s="1">
        <v>13</v>
      </c>
      <c r="O11" s="14">
        <f t="shared" si="5"/>
        <v>494</v>
      </c>
      <c r="P11" s="1">
        <v>9</v>
      </c>
      <c r="Q11" s="1">
        <f t="shared" si="6"/>
        <v>351</v>
      </c>
      <c r="R11" s="1">
        <v>0</v>
      </c>
      <c r="S11" s="1">
        <f t="shared" si="7"/>
        <v>0</v>
      </c>
      <c r="T11" s="1">
        <v>0</v>
      </c>
      <c r="U11" s="1">
        <f>AA16</f>
        <v>0</v>
      </c>
      <c r="V11" s="1">
        <v>0</v>
      </c>
      <c r="W11" s="1">
        <f t="shared" si="9"/>
        <v>0</v>
      </c>
      <c r="X11" s="1">
        <v>0</v>
      </c>
      <c r="Y11" s="1">
        <f t="shared" si="10"/>
        <v>0</v>
      </c>
      <c r="Z11" s="1">
        <v>0</v>
      </c>
      <c r="AA11" s="1">
        <f t="shared" si="11"/>
        <v>0</v>
      </c>
      <c r="AB11" s="1"/>
      <c r="AC11" s="1"/>
      <c r="AD11" s="1"/>
      <c r="AE11" s="43">
        <f t="shared" si="12"/>
        <v>4380</v>
      </c>
    </row>
    <row r="12" spans="2:31" ht="12.75" customHeight="1">
      <c r="B12" s="9">
        <v>8</v>
      </c>
      <c r="C12" s="17" t="s">
        <v>2</v>
      </c>
      <c r="D12" s="1">
        <v>4</v>
      </c>
      <c r="E12" s="14">
        <f t="shared" si="0"/>
        <v>372</v>
      </c>
      <c r="F12" s="1">
        <v>24</v>
      </c>
      <c r="G12" s="14">
        <f t="shared" si="1"/>
        <v>2040</v>
      </c>
      <c r="H12" s="1">
        <v>6</v>
      </c>
      <c r="I12" s="14">
        <f t="shared" si="2"/>
        <v>516</v>
      </c>
      <c r="J12" s="1">
        <v>0</v>
      </c>
      <c r="K12" s="14">
        <f t="shared" si="3"/>
        <v>0</v>
      </c>
      <c r="L12" s="1">
        <v>0</v>
      </c>
      <c r="M12" s="14">
        <f t="shared" si="4"/>
        <v>0</v>
      </c>
      <c r="N12" s="1">
        <v>3</v>
      </c>
      <c r="O12" s="14">
        <f t="shared" si="5"/>
        <v>114</v>
      </c>
      <c r="P12" s="1">
        <v>0</v>
      </c>
      <c r="Q12" s="1">
        <f t="shared" si="6"/>
        <v>0</v>
      </c>
      <c r="R12" s="1">
        <v>0</v>
      </c>
      <c r="S12" s="1">
        <f t="shared" si="7"/>
        <v>0</v>
      </c>
      <c r="T12" s="1">
        <v>3</v>
      </c>
      <c r="U12" s="1">
        <f t="shared" si="8"/>
        <v>108</v>
      </c>
      <c r="V12" s="1">
        <v>0</v>
      </c>
      <c r="W12" s="1">
        <f t="shared" si="9"/>
        <v>0</v>
      </c>
      <c r="X12" s="1">
        <v>0</v>
      </c>
      <c r="Y12" s="1">
        <f t="shared" si="10"/>
        <v>0</v>
      </c>
      <c r="Z12" s="1">
        <v>0</v>
      </c>
      <c r="AA12" s="1">
        <f t="shared" si="11"/>
        <v>0</v>
      </c>
      <c r="AB12" s="1"/>
      <c r="AC12" s="1"/>
      <c r="AD12" s="1"/>
      <c r="AE12" s="43">
        <f t="shared" si="12"/>
        <v>3150</v>
      </c>
    </row>
    <row r="13" spans="2:31" ht="12.75" customHeight="1">
      <c r="B13" s="4">
        <v>9</v>
      </c>
      <c r="C13" s="6" t="s">
        <v>25</v>
      </c>
      <c r="D13" s="1">
        <v>14</v>
      </c>
      <c r="E13" s="14">
        <f t="shared" si="0"/>
        <v>1302</v>
      </c>
      <c r="F13" s="1">
        <v>12</v>
      </c>
      <c r="G13" s="14">
        <f t="shared" si="1"/>
        <v>1020</v>
      </c>
      <c r="H13" s="1">
        <v>7</v>
      </c>
      <c r="I13" s="14">
        <f t="shared" si="2"/>
        <v>602</v>
      </c>
      <c r="J13" s="1">
        <v>0</v>
      </c>
      <c r="K13" s="14">
        <f t="shared" si="3"/>
        <v>0</v>
      </c>
      <c r="L13" s="1">
        <v>7</v>
      </c>
      <c r="M13" s="14">
        <f t="shared" si="4"/>
        <v>553</v>
      </c>
      <c r="N13" s="1">
        <v>6</v>
      </c>
      <c r="O13" s="14">
        <f t="shared" si="5"/>
        <v>228</v>
      </c>
      <c r="P13" s="1">
        <v>0</v>
      </c>
      <c r="Q13" s="1">
        <f t="shared" si="6"/>
        <v>0</v>
      </c>
      <c r="R13" s="1">
        <v>0</v>
      </c>
      <c r="S13" s="1">
        <f t="shared" si="7"/>
        <v>0</v>
      </c>
      <c r="T13" s="1">
        <v>0</v>
      </c>
      <c r="U13" s="1">
        <f t="shared" si="8"/>
        <v>0</v>
      </c>
      <c r="V13" s="1">
        <v>0</v>
      </c>
      <c r="W13" s="1">
        <f t="shared" si="9"/>
        <v>0</v>
      </c>
      <c r="X13" s="1">
        <v>16</v>
      </c>
      <c r="Y13" s="1">
        <f t="shared" si="10"/>
        <v>640</v>
      </c>
      <c r="Z13" s="1">
        <v>1</v>
      </c>
      <c r="AA13" s="1">
        <f t="shared" si="11"/>
        <v>43</v>
      </c>
      <c r="AB13" s="1"/>
      <c r="AC13" s="1"/>
      <c r="AD13" s="1"/>
      <c r="AE13" s="43">
        <f t="shared" si="12"/>
        <v>4388</v>
      </c>
    </row>
    <row r="14" spans="2:31" ht="12.75" customHeight="1">
      <c r="B14" s="5">
        <v>10</v>
      </c>
      <c r="C14" s="7" t="s">
        <v>3</v>
      </c>
      <c r="D14" s="1">
        <v>5</v>
      </c>
      <c r="E14" s="14">
        <f t="shared" si="0"/>
        <v>465</v>
      </c>
      <c r="F14" s="1">
        <v>16</v>
      </c>
      <c r="G14" s="14">
        <f t="shared" si="1"/>
        <v>1360</v>
      </c>
      <c r="H14" s="1">
        <v>7</v>
      </c>
      <c r="I14" s="14">
        <f t="shared" si="2"/>
        <v>602</v>
      </c>
      <c r="J14" s="1">
        <v>0</v>
      </c>
      <c r="K14" s="14">
        <f t="shared" si="3"/>
        <v>0</v>
      </c>
      <c r="L14" s="1">
        <v>0</v>
      </c>
      <c r="M14" s="14">
        <f t="shared" si="4"/>
        <v>0</v>
      </c>
      <c r="N14" s="1">
        <v>0</v>
      </c>
      <c r="O14" s="14">
        <v>0</v>
      </c>
      <c r="P14" s="1">
        <v>0</v>
      </c>
      <c r="Q14" s="1">
        <f t="shared" si="6"/>
        <v>0</v>
      </c>
      <c r="R14" s="1">
        <v>0</v>
      </c>
      <c r="S14" s="1">
        <f t="shared" si="7"/>
        <v>0</v>
      </c>
      <c r="T14" s="1">
        <v>0</v>
      </c>
      <c r="U14" s="1">
        <f t="shared" si="8"/>
        <v>0</v>
      </c>
      <c r="V14" s="1">
        <v>0</v>
      </c>
      <c r="W14" s="1">
        <f t="shared" si="9"/>
        <v>0</v>
      </c>
      <c r="X14" s="1">
        <v>0</v>
      </c>
      <c r="Y14" s="1">
        <f t="shared" si="10"/>
        <v>0</v>
      </c>
      <c r="Z14" s="1">
        <v>0</v>
      </c>
      <c r="AA14" s="1">
        <f t="shared" si="11"/>
        <v>0</v>
      </c>
      <c r="AB14" s="1"/>
      <c r="AC14" s="1"/>
      <c r="AD14" s="1"/>
      <c r="AE14" s="43">
        <f t="shared" si="12"/>
        <v>2427</v>
      </c>
    </row>
    <row r="15" spans="2:31" ht="12.75" customHeight="1">
      <c r="B15" s="35">
        <v>11</v>
      </c>
      <c r="C15" s="37" t="s">
        <v>29</v>
      </c>
      <c r="D15" s="20">
        <v>7</v>
      </c>
      <c r="E15" s="14">
        <f t="shared" si="0"/>
        <v>651</v>
      </c>
      <c r="F15" s="1">
        <v>6</v>
      </c>
      <c r="G15" s="14">
        <f t="shared" si="1"/>
        <v>510</v>
      </c>
      <c r="H15" s="1">
        <v>7</v>
      </c>
      <c r="I15" s="14">
        <f t="shared" si="2"/>
        <v>602</v>
      </c>
      <c r="J15" s="1">
        <v>14</v>
      </c>
      <c r="K15" s="14">
        <f t="shared" si="3"/>
        <v>1292.2</v>
      </c>
      <c r="L15" s="1">
        <v>5</v>
      </c>
      <c r="M15" s="14">
        <f t="shared" si="4"/>
        <v>395</v>
      </c>
      <c r="N15" s="1">
        <v>6</v>
      </c>
      <c r="O15" s="14">
        <f t="shared" si="5"/>
        <v>228</v>
      </c>
      <c r="P15" s="1">
        <v>12</v>
      </c>
      <c r="Q15" s="1">
        <f t="shared" si="6"/>
        <v>468</v>
      </c>
      <c r="R15" s="1">
        <v>0</v>
      </c>
      <c r="S15" s="1">
        <f t="shared" si="7"/>
        <v>0</v>
      </c>
      <c r="T15" s="1">
        <v>4</v>
      </c>
      <c r="U15" s="1">
        <f t="shared" si="8"/>
        <v>144</v>
      </c>
      <c r="V15" s="1">
        <v>0</v>
      </c>
      <c r="W15" s="1">
        <f t="shared" si="9"/>
        <v>0</v>
      </c>
      <c r="X15" s="1">
        <v>0</v>
      </c>
      <c r="Y15" s="1">
        <f t="shared" si="10"/>
        <v>0</v>
      </c>
      <c r="Z15" s="1">
        <v>0</v>
      </c>
      <c r="AA15" s="1">
        <f t="shared" si="11"/>
        <v>0</v>
      </c>
      <c r="AB15" s="1"/>
      <c r="AC15" s="1"/>
      <c r="AD15" s="1"/>
      <c r="AE15" s="43">
        <f t="shared" si="12"/>
        <v>4290.2</v>
      </c>
    </row>
    <row r="16" spans="2:31" ht="12.75" customHeight="1">
      <c r="B16" s="9">
        <v>12</v>
      </c>
      <c r="C16" s="17" t="s">
        <v>28</v>
      </c>
      <c r="D16" s="1">
        <v>13</v>
      </c>
      <c r="E16" s="14">
        <f t="shared" si="0"/>
        <v>1209</v>
      </c>
      <c r="F16" s="1">
        <v>12</v>
      </c>
      <c r="G16" s="14">
        <f t="shared" si="1"/>
        <v>1020</v>
      </c>
      <c r="H16" s="1">
        <v>0</v>
      </c>
      <c r="I16" s="14">
        <f t="shared" si="2"/>
        <v>0</v>
      </c>
      <c r="J16" s="1">
        <v>12</v>
      </c>
      <c r="K16" s="14">
        <f t="shared" si="3"/>
        <v>1107.6</v>
      </c>
      <c r="L16" s="1">
        <v>1</v>
      </c>
      <c r="M16" s="14">
        <f t="shared" si="4"/>
        <v>79</v>
      </c>
      <c r="N16" s="1">
        <v>5</v>
      </c>
      <c r="O16" s="14">
        <f t="shared" si="5"/>
        <v>190</v>
      </c>
      <c r="P16" s="1">
        <v>0</v>
      </c>
      <c r="Q16" s="1">
        <f t="shared" si="6"/>
        <v>0</v>
      </c>
      <c r="R16" s="1">
        <v>3</v>
      </c>
      <c r="S16" s="1">
        <f t="shared" si="7"/>
        <v>90</v>
      </c>
      <c r="T16" s="1">
        <v>0</v>
      </c>
      <c r="U16" s="1">
        <f t="shared" si="8"/>
        <v>0</v>
      </c>
      <c r="V16" s="1">
        <v>0</v>
      </c>
      <c r="W16" s="1">
        <f t="shared" si="9"/>
        <v>0</v>
      </c>
      <c r="X16" s="1">
        <v>0</v>
      </c>
      <c r="Y16" s="1">
        <f t="shared" si="10"/>
        <v>0</v>
      </c>
      <c r="Z16" s="1">
        <v>0</v>
      </c>
      <c r="AA16" s="1">
        <f t="shared" si="11"/>
        <v>0</v>
      </c>
      <c r="AB16" s="1"/>
      <c r="AC16" s="1"/>
      <c r="AD16" s="1"/>
      <c r="AE16" s="43">
        <f t="shared" si="12"/>
        <v>3695.6</v>
      </c>
    </row>
    <row r="17" spans="2:31" ht="12.75" customHeight="1">
      <c r="B17" s="5">
        <v>13</v>
      </c>
      <c r="C17" s="7" t="s">
        <v>4</v>
      </c>
      <c r="D17" s="1">
        <v>3</v>
      </c>
      <c r="E17" s="14">
        <f t="shared" si="0"/>
        <v>279</v>
      </c>
      <c r="F17" s="1">
        <v>17</v>
      </c>
      <c r="G17" s="14">
        <f t="shared" si="1"/>
        <v>1445</v>
      </c>
      <c r="H17" s="1">
        <v>2</v>
      </c>
      <c r="I17" s="14">
        <f t="shared" si="2"/>
        <v>172</v>
      </c>
      <c r="J17" s="1">
        <v>1</v>
      </c>
      <c r="K17" s="14">
        <f t="shared" si="3"/>
        <v>92.3</v>
      </c>
      <c r="L17" s="1">
        <v>0</v>
      </c>
      <c r="M17" s="14">
        <f t="shared" si="4"/>
        <v>0</v>
      </c>
      <c r="N17" s="1">
        <v>0</v>
      </c>
      <c r="O17" s="14">
        <f t="shared" si="5"/>
        <v>0</v>
      </c>
      <c r="P17" s="1">
        <v>0</v>
      </c>
      <c r="Q17" s="1">
        <f t="shared" si="6"/>
        <v>0</v>
      </c>
      <c r="R17" s="1">
        <v>0</v>
      </c>
      <c r="S17" s="1">
        <f t="shared" si="7"/>
        <v>0</v>
      </c>
      <c r="T17" s="1">
        <v>0</v>
      </c>
      <c r="U17" s="1">
        <f t="shared" si="8"/>
        <v>0</v>
      </c>
      <c r="V17" s="1">
        <v>0</v>
      </c>
      <c r="W17" s="1">
        <f t="shared" si="9"/>
        <v>0</v>
      </c>
      <c r="X17" s="1">
        <v>0</v>
      </c>
      <c r="Y17" s="1">
        <f t="shared" si="10"/>
        <v>0</v>
      </c>
      <c r="Z17" s="1">
        <v>0</v>
      </c>
      <c r="AA17" s="1">
        <f t="shared" si="11"/>
        <v>0</v>
      </c>
      <c r="AB17" s="1"/>
      <c r="AC17" s="1"/>
      <c r="AD17" s="1"/>
      <c r="AE17" s="43">
        <f t="shared" si="12"/>
        <v>1988.3</v>
      </c>
    </row>
    <row r="18" spans="2:31" ht="12.75" customHeight="1">
      <c r="B18" s="5">
        <v>14</v>
      </c>
      <c r="C18" s="7" t="s">
        <v>26</v>
      </c>
      <c r="D18" s="1">
        <v>4</v>
      </c>
      <c r="E18" s="14">
        <f t="shared" si="0"/>
        <v>372</v>
      </c>
      <c r="F18" s="1">
        <v>7</v>
      </c>
      <c r="G18" s="14">
        <f t="shared" si="1"/>
        <v>595</v>
      </c>
      <c r="H18" s="1">
        <v>3</v>
      </c>
      <c r="I18" s="14">
        <f t="shared" si="2"/>
        <v>258</v>
      </c>
      <c r="J18" s="1">
        <v>3</v>
      </c>
      <c r="K18" s="14">
        <f t="shared" si="3"/>
        <v>276.9</v>
      </c>
      <c r="L18" s="1">
        <v>0</v>
      </c>
      <c r="M18" s="14">
        <v>0</v>
      </c>
      <c r="N18" s="1">
        <v>0</v>
      </c>
      <c r="O18" s="14">
        <f t="shared" si="5"/>
        <v>0</v>
      </c>
      <c r="P18" s="1">
        <v>28</v>
      </c>
      <c r="Q18" s="1">
        <f t="shared" si="6"/>
        <v>1092</v>
      </c>
      <c r="R18" s="1">
        <v>0</v>
      </c>
      <c r="S18" s="1">
        <f t="shared" si="7"/>
        <v>0</v>
      </c>
      <c r="T18" s="1">
        <v>0</v>
      </c>
      <c r="U18" s="1">
        <f t="shared" si="8"/>
        <v>0</v>
      </c>
      <c r="V18" s="1">
        <v>3</v>
      </c>
      <c r="W18" s="1">
        <f t="shared" si="9"/>
        <v>540</v>
      </c>
      <c r="X18" s="1">
        <v>0</v>
      </c>
      <c r="Y18" s="1">
        <f t="shared" si="10"/>
        <v>0</v>
      </c>
      <c r="Z18" s="1">
        <v>0</v>
      </c>
      <c r="AA18" s="1">
        <f t="shared" si="11"/>
        <v>0</v>
      </c>
      <c r="AB18" s="1"/>
      <c r="AC18" s="1"/>
      <c r="AD18" s="1"/>
      <c r="AE18" s="43">
        <f t="shared" si="12"/>
        <v>3133.9</v>
      </c>
    </row>
    <row r="19" spans="2:31" ht="12.75" customHeight="1">
      <c r="B19" s="5">
        <v>15</v>
      </c>
      <c r="C19" s="18" t="s">
        <v>17</v>
      </c>
      <c r="D19" s="1">
        <v>10</v>
      </c>
      <c r="E19" s="14">
        <f t="shared" si="0"/>
        <v>930</v>
      </c>
      <c r="F19" s="1">
        <v>10</v>
      </c>
      <c r="G19" s="14">
        <f t="shared" si="1"/>
        <v>850</v>
      </c>
      <c r="H19" s="1">
        <v>3</v>
      </c>
      <c r="I19" s="14">
        <f t="shared" si="2"/>
        <v>258</v>
      </c>
      <c r="J19" s="1">
        <v>3</v>
      </c>
      <c r="K19" s="14">
        <f t="shared" si="3"/>
        <v>276.9</v>
      </c>
      <c r="L19" s="1">
        <v>3</v>
      </c>
      <c r="M19" s="14">
        <f t="shared" si="4"/>
        <v>237</v>
      </c>
      <c r="N19" s="1">
        <v>7</v>
      </c>
      <c r="O19" s="14">
        <f t="shared" si="5"/>
        <v>266</v>
      </c>
      <c r="P19" s="1">
        <v>0</v>
      </c>
      <c r="Q19" s="1">
        <f t="shared" si="6"/>
        <v>0</v>
      </c>
      <c r="R19" s="1">
        <v>0</v>
      </c>
      <c r="S19" s="1">
        <f t="shared" si="7"/>
        <v>0</v>
      </c>
      <c r="T19" s="1">
        <v>0</v>
      </c>
      <c r="U19" s="1">
        <f t="shared" si="8"/>
        <v>0</v>
      </c>
      <c r="V19" s="1">
        <v>0</v>
      </c>
      <c r="W19" s="1">
        <f t="shared" si="9"/>
        <v>0</v>
      </c>
      <c r="X19" s="1">
        <v>0</v>
      </c>
      <c r="Y19" s="1">
        <f t="shared" si="10"/>
        <v>0</v>
      </c>
      <c r="Z19" s="1">
        <v>0</v>
      </c>
      <c r="AA19" s="1">
        <f t="shared" si="11"/>
        <v>0</v>
      </c>
      <c r="AB19" s="1"/>
      <c r="AC19" s="1"/>
      <c r="AD19" s="1"/>
      <c r="AE19" s="43">
        <f t="shared" si="12"/>
        <v>2817.9</v>
      </c>
    </row>
    <row r="20" spans="2:31" ht="12.75" customHeight="1">
      <c r="B20" s="35">
        <v>16</v>
      </c>
      <c r="C20" s="37" t="s">
        <v>33</v>
      </c>
      <c r="D20" s="20">
        <v>10</v>
      </c>
      <c r="E20" s="14">
        <f t="shared" si="0"/>
        <v>930</v>
      </c>
      <c r="F20" s="1">
        <v>28</v>
      </c>
      <c r="G20" s="14">
        <f t="shared" si="1"/>
        <v>2380</v>
      </c>
      <c r="H20" s="1">
        <v>17</v>
      </c>
      <c r="I20" s="14">
        <f t="shared" si="2"/>
        <v>1462</v>
      </c>
      <c r="J20" s="1">
        <v>0</v>
      </c>
      <c r="K20" s="14">
        <f t="shared" si="3"/>
        <v>0</v>
      </c>
      <c r="L20" s="1">
        <v>0</v>
      </c>
      <c r="M20" s="14">
        <f t="shared" si="4"/>
        <v>0</v>
      </c>
      <c r="N20" s="1">
        <v>0</v>
      </c>
      <c r="O20" s="14">
        <f t="shared" si="5"/>
        <v>0</v>
      </c>
      <c r="P20" s="1">
        <v>0</v>
      </c>
      <c r="Q20" s="1">
        <f t="shared" si="6"/>
        <v>0</v>
      </c>
      <c r="R20" s="1">
        <v>0</v>
      </c>
      <c r="S20" s="1">
        <f t="shared" si="7"/>
        <v>0</v>
      </c>
      <c r="T20" s="1">
        <v>0</v>
      </c>
      <c r="U20" s="1">
        <f t="shared" si="8"/>
        <v>0</v>
      </c>
      <c r="V20" s="1">
        <v>0</v>
      </c>
      <c r="W20" s="1">
        <f t="shared" si="9"/>
        <v>0</v>
      </c>
      <c r="X20" s="1">
        <v>0</v>
      </c>
      <c r="Y20" s="1">
        <f t="shared" si="10"/>
        <v>0</v>
      </c>
      <c r="Z20" s="1">
        <v>0</v>
      </c>
      <c r="AA20" s="1">
        <f t="shared" si="11"/>
        <v>0</v>
      </c>
      <c r="AB20" s="1"/>
      <c r="AC20" s="1"/>
      <c r="AD20" s="1"/>
      <c r="AE20" s="43">
        <f t="shared" si="12"/>
        <v>4772</v>
      </c>
    </row>
    <row r="21" spans="2:31" ht="12.75" customHeight="1">
      <c r="B21" s="12">
        <v>17</v>
      </c>
      <c r="C21" s="10" t="s">
        <v>32</v>
      </c>
      <c r="D21" s="1">
        <v>4</v>
      </c>
      <c r="E21" s="14">
        <f t="shared" si="0"/>
        <v>372</v>
      </c>
      <c r="F21" s="1">
        <v>18</v>
      </c>
      <c r="G21" s="14">
        <f t="shared" si="1"/>
        <v>1530</v>
      </c>
      <c r="H21" s="1">
        <v>4</v>
      </c>
      <c r="I21" s="14">
        <f t="shared" si="2"/>
        <v>344</v>
      </c>
      <c r="J21" s="1">
        <v>5</v>
      </c>
      <c r="K21" s="14">
        <f t="shared" si="3"/>
        <v>461.5</v>
      </c>
      <c r="L21" s="1">
        <v>0</v>
      </c>
      <c r="M21" s="14">
        <f t="shared" si="4"/>
        <v>0</v>
      </c>
      <c r="N21" s="1">
        <v>0</v>
      </c>
      <c r="O21" s="14">
        <f t="shared" si="5"/>
        <v>0</v>
      </c>
      <c r="P21" s="1">
        <v>0</v>
      </c>
      <c r="Q21" s="1">
        <f t="shared" si="6"/>
        <v>0</v>
      </c>
      <c r="R21" s="1">
        <v>0</v>
      </c>
      <c r="S21" s="1">
        <f t="shared" si="7"/>
        <v>0</v>
      </c>
      <c r="T21" s="1">
        <v>0</v>
      </c>
      <c r="U21" s="1">
        <f t="shared" si="8"/>
        <v>0</v>
      </c>
      <c r="V21" s="1">
        <v>3</v>
      </c>
      <c r="W21" s="1">
        <f t="shared" si="9"/>
        <v>540</v>
      </c>
      <c r="X21" s="1">
        <v>0</v>
      </c>
      <c r="Y21" s="1">
        <f t="shared" si="10"/>
        <v>0</v>
      </c>
      <c r="Z21" s="1">
        <v>0</v>
      </c>
      <c r="AA21" s="1">
        <f t="shared" si="11"/>
        <v>0</v>
      </c>
      <c r="AB21" s="1"/>
      <c r="AC21" s="1"/>
      <c r="AD21" s="1"/>
      <c r="AE21" s="43">
        <f t="shared" si="12"/>
        <v>3247.5</v>
      </c>
    </row>
    <row r="22" spans="2:31" ht="12.75" customHeight="1">
      <c r="B22" s="5">
        <v>18</v>
      </c>
      <c r="C22" s="18" t="s">
        <v>5</v>
      </c>
      <c r="D22" s="1">
        <v>0</v>
      </c>
      <c r="E22" s="14">
        <f t="shared" si="0"/>
        <v>0</v>
      </c>
      <c r="F22" s="1">
        <v>14</v>
      </c>
      <c r="G22" s="14">
        <f t="shared" si="1"/>
        <v>1190</v>
      </c>
      <c r="H22" s="1">
        <v>2</v>
      </c>
      <c r="I22" s="14">
        <f t="shared" si="2"/>
        <v>172</v>
      </c>
      <c r="J22" s="1">
        <v>5</v>
      </c>
      <c r="K22" s="14">
        <f t="shared" si="3"/>
        <v>461.5</v>
      </c>
      <c r="L22" s="1">
        <v>2</v>
      </c>
      <c r="M22" s="14">
        <f t="shared" si="4"/>
        <v>158</v>
      </c>
      <c r="N22" s="1">
        <v>4</v>
      </c>
      <c r="O22" s="14">
        <f t="shared" si="5"/>
        <v>152</v>
      </c>
      <c r="P22" s="1">
        <v>0</v>
      </c>
      <c r="Q22" s="1">
        <f t="shared" si="6"/>
        <v>0</v>
      </c>
      <c r="R22" s="1">
        <v>0</v>
      </c>
      <c r="S22" s="1">
        <f t="shared" si="7"/>
        <v>0</v>
      </c>
      <c r="T22" s="1">
        <v>0</v>
      </c>
      <c r="U22" s="1">
        <f t="shared" si="8"/>
        <v>0</v>
      </c>
      <c r="V22" s="1">
        <v>0</v>
      </c>
      <c r="W22" s="1">
        <f t="shared" si="9"/>
        <v>0</v>
      </c>
      <c r="X22" s="1">
        <v>0</v>
      </c>
      <c r="Y22" s="1">
        <f t="shared" si="10"/>
        <v>0</v>
      </c>
      <c r="Z22" s="1">
        <v>0</v>
      </c>
      <c r="AA22" s="1">
        <f t="shared" si="11"/>
        <v>0</v>
      </c>
      <c r="AB22" s="1"/>
      <c r="AC22" s="1"/>
      <c r="AD22" s="1"/>
      <c r="AE22" s="43">
        <f t="shared" si="12"/>
        <v>2133.5</v>
      </c>
    </row>
    <row r="23" spans="2:31" ht="12.75" customHeight="1">
      <c r="B23" s="4">
        <v>19</v>
      </c>
      <c r="C23" s="6" t="s">
        <v>6</v>
      </c>
      <c r="D23" s="1">
        <v>11</v>
      </c>
      <c r="E23" s="14">
        <f t="shared" si="0"/>
        <v>1023</v>
      </c>
      <c r="F23" s="1">
        <v>7</v>
      </c>
      <c r="G23" s="14">
        <f t="shared" si="1"/>
        <v>595</v>
      </c>
      <c r="H23" s="1">
        <v>1</v>
      </c>
      <c r="I23" s="14">
        <f t="shared" si="2"/>
        <v>86</v>
      </c>
      <c r="J23" s="1">
        <v>0</v>
      </c>
      <c r="K23" s="14">
        <f t="shared" si="3"/>
        <v>0</v>
      </c>
      <c r="L23" s="1">
        <v>0</v>
      </c>
      <c r="M23" s="14">
        <f t="shared" si="4"/>
        <v>0</v>
      </c>
      <c r="N23" s="1">
        <v>2</v>
      </c>
      <c r="O23" s="14">
        <f t="shared" si="5"/>
        <v>76</v>
      </c>
      <c r="P23" s="1">
        <v>25</v>
      </c>
      <c r="Q23" s="1">
        <f t="shared" si="6"/>
        <v>975</v>
      </c>
      <c r="R23" s="1">
        <v>0</v>
      </c>
      <c r="S23" s="1">
        <f t="shared" si="7"/>
        <v>0</v>
      </c>
      <c r="T23" s="1">
        <v>2</v>
      </c>
      <c r="U23" s="1">
        <f t="shared" si="8"/>
        <v>72</v>
      </c>
      <c r="V23" s="1">
        <v>0</v>
      </c>
      <c r="W23" s="1">
        <f t="shared" si="9"/>
        <v>0</v>
      </c>
      <c r="X23" s="1">
        <v>0</v>
      </c>
      <c r="Y23" s="1">
        <f t="shared" si="10"/>
        <v>0</v>
      </c>
      <c r="Z23" s="1">
        <v>0</v>
      </c>
      <c r="AA23" s="1">
        <f t="shared" si="11"/>
        <v>0</v>
      </c>
      <c r="AB23" s="1"/>
      <c r="AC23" s="1"/>
      <c r="AD23" s="1"/>
      <c r="AE23" s="43">
        <f t="shared" si="12"/>
        <v>2827</v>
      </c>
    </row>
    <row r="24" spans="2:31" ht="12.75" customHeight="1">
      <c r="B24" s="4">
        <v>20</v>
      </c>
      <c r="C24" s="6" t="s">
        <v>7</v>
      </c>
      <c r="D24" s="1">
        <v>2</v>
      </c>
      <c r="E24" s="14">
        <f t="shared" si="0"/>
        <v>186</v>
      </c>
      <c r="F24" s="1">
        <v>9</v>
      </c>
      <c r="G24" s="14">
        <f t="shared" si="1"/>
        <v>765</v>
      </c>
      <c r="H24" s="1">
        <v>3</v>
      </c>
      <c r="I24" s="14">
        <f t="shared" si="2"/>
        <v>258</v>
      </c>
      <c r="J24" s="1">
        <v>0</v>
      </c>
      <c r="K24" s="14">
        <f t="shared" si="3"/>
        <v>0</v>
      </c>
      <c r="L24" s="1">
        <v>0</v>
      </c>
      <c r="M24" s="14">
        <f t="shared" si="4"/>
        <v>0</v>
      </c>
      <c r="N24" s="1">
        <v>0</v>
      </c>
      <c r="O24" s="14">
        <f t="shared" si="5"/>
        <v>0</v>
      </c>
      <c r="P24" s="1">
        <v>1</v>
      </c>
      <c r="Q24" s="1">
        <f t="shared" si="6"/>
        <v>39</v>
      </c>
      <c r="R24" s="1">
        <v>0</v>
      </c>
      <c r="S24" s="1">
        <f t="shared" si="7"/>
        <v>0</v>
      </c>
      <c r="T24" s="1">
        <v>0</v>
      </c>
      <c r="U24" s="1">
        <f t="shared" si="8"/>
        <v>0</v>
      </c>
      <c r="V24" s="1">
        <v>0</v>
      </c>
      <c r="W24" s="1">
        <f t="shared" si="9"/>
        <v>0</v>
      </c>
      <c r="X24" s="1">
        <v>0</v>
      </c>
      <c r="Y24" s="1">
        <f t="shared" si="10"/>
        <v>0</v>
      </c>
      <c r="Z24" s="1">
        <v>0</v>
      </c>
      <c r="AA24" s="1">
        <f t="shared" si="11"/>
        <v>0</v>
      </c>
      <c r="AB24" s="1"/>
      <c r="AC24" s="1"/>
      <c r="AD24" s="1"/>
      <c r="AE24" s="43">
        <f t="shared" si="12"/>
        <v>1248</v>
      </c>
    </row>
    <row r="25" spans="2:31" ht="12.75" customHeight="1">
      <c r="B25" s="4">
        <v>21</v>
      </c>
      <c r="C25" s="6" t="s">
        <v>8</v>
      </c>
      <c r="D25" s="1">
        <v>2</v>
      </c>
      <c r="E25" s="14">
        <f t="shared" si="0"/>
        <v>186</v>
      </c>
      <c r="F25" s="1">
        <v>10</v>
      </c>
      <c r="G25" s="14">
        <f t="shared" si="1"/>
        <v>850</v>
      </c>
      <c r="H25" s="1">
        <v>1</v>
      </c>
      <c r="I25" s="14">
        <f t="shared" si="2"/>
        <v>86</v>
      </c>
      <c r="J25" s="1">
        <v>0</v>
      </c>
      <c r="K25" s="14">
        <f t="shared" si="3"/>
        <v>0</v>
      </c>
      <c r="L25" s="1">
        <v>0</v>
      </c>
      <c r="M25" s="14">
        <f t="shared" si="4"/>
        <v>0</v>
      </c>
      <c r="N25" s="1">
        <v>2</v>
      </c>
      <c r="O25" s="14">
        <f t="shared" si="5"/>
        <v>76</v>
      </c>
      <c r="P25" s="1">
        <v>3</v>
      </c>
      <c r="Q25" s="1">
        <f t="shared" si="6"/>
        <v>117</v>
      </c>
      <c r="R25" s="1">
        <v>0</v>
      </c>
      <c r="S25" s="1">
        <f t="shared" si="7"/>
        <v>0</v>
      </c>
      <c r="T25" s="1">
        <v>0</v>
      </c>
      <c r="U25" s="1">
        <f t="shared" si="8"/>
        <v>0</v>
      </c>
      <c r="V25" s="1">
        <v>0</v>
      </c>
      <c r="W25" s="1">
        <f t="shared" si="9"/>
        <v>0</v>
      </c>
      <c r="X25" s="1">
        <v>0</v>
      </c>
      <c r="Y25" s="1">
        <f t="shared" si="10"/>
        <v>0</v>
      </c>
      <c r="Z25" s="1">
        <v>0</v>
      </c>
      <c r="AA25" s="1">
        <f t="shared" si="11"/>
        <v>0</v>
      </c>
      <c r="AB25" s="1"/>
      <c r="AC25" s="1"/>
      <c r="AD25" s="1"/>
      <c r="AE25" s="43">
        <f t="shared" si="12"/>
        <v>1315</v>
      </c>
    </row>
    <row r="26" spans="2:31" ht="12.75" customHeight="1">
      <c r="B26" s="4">
        <v>22</v>
      </c>
      <c r="C26" s="6" t="s">
        <v>16</v>
      </c>
      <c r="D26" s="1">
        <v>3</v>
      </c>
      <c r="E26" s="14">
        <f t="shared" si="0"/>
        <v>279</v>
      </c>
      <c r="F26" s="1">
        <v>12</v>
      </c>
      <c r="G26" s="14">
        <f t="shared" si="1"/>
        <v>1020</v>
      </c>
      <c r="H26" s="1">
        <v>0</v>
      </c>
      <c r="I26" s="14">
        <f t="shared" si="2"/>
        <v>0</v>
      </c>
      <c r="J26" s="1">
        <v>0</v>
      </c>
      <c r="K26" s="14">
        <f t="shared" si="3"/>
        <v>0</v>
      </c>
      <c r="L26" s="1">
        <v>0</v>
      </c>
      <c r="M26" s="14">
        <f t="shared" si="4"/>
        <v>0</v>
      </c>
      <c r="N26" s="1">
        <v>0</v>
      </c>
      <c r="O26" s="14">
        <f t="shared" si="5"/>
        <v>0</v>
      </c>
      <c r="P26" s="1">
        <v>0</v>
      </c>
      <c r="Q26" s="1">
        <f t="shared" si="6"/>
        <v>0</v>
      </c>
      <c r="R26" s="1">
        <v>0</v>
      </c>
      <c r="S26" s="1">
        <f t="shared" si="7"/>
        <v>0</v>
      </c>
      <c r="T26" s="1">
        <v>0</v>
      </c>
      <c r="U26" s="1">
        <f t="shared" si="8"/>
        <v>0</v>
      </c>
      <c r="V26" s="1">
        <v>0</v>
      </c>
      <c r="W26" s="1">
        <f t="shared" si="9"/>
        <v>0</v>
      </c>
      <c r="X26" s="1">
        <v>0</v>
      </c>
      <c r="Y26" s="1">
        <f t="shared" si="10"/>
        <v>0</v>
      </c>
      <c r="Z26" s="1">
        <v>0</v>
      </c>
      <c r="AA26" s="1">
        <f t="shared" si="11"/>
        <v>0</v>
      </c>
      <c r="AB26" s="1"/>
      <c r="AC26" s="1"/>
      <c r="AD26" s="1"/>
      <c r="AE26" s="43">
        <f t="shared" si="12"/>
        <v>1299</v>
      </c>
    </row>
    <row r="27" spans="2:31" ht="12.75" customHeight="1">
      <c r="B27" s="5">
        <v>23</v>
      </c>
      <c r="C27" s="7" t="s">
        <v>10</v>
      </c>
      <c r="D27" s="1">
        <v>3</v>
      </c>
      <c r="E27" s="14">
        <f t="shared" si="0"/>
        <v>279</v>
      </c>
      <c r="F27" s="1">
        <v>8</v>
      </c>
      <c r="G27" s="14">
        <f t="shared" si="1"/>
        <v>680</v>
      </c>
      <c r="H27" s="1">
        <v>1</v>
      </c>
      <c r="I27" s="14">
        <f t="shared" si="2"/>
        <v>86</v>
      </c>
      <c r="J27" s="1">
        <v>2</v>
      </c>
      <c r="K27" s="14">
        <f t="shared" si="3"/>
        <v>184.6</v>
      </c>
      <c r="L27" s="1">
        <v>1</v>
      </c>
      <c r="M27" s="14">
        <f t="shared" si="4"/>
        <v>79</v>
      </c>
      <c r="N27" s="1">
        <v>0</v>
      </c>
      <c r="O27" s="14">
        <f t="shared" si="5"/>
        <v>0</v>
      </c>
      <c r="P27" s="1">
        <v>2</v>
      </c>
      <c r="Q27" s="1">
        <f t="shared" si="6"/>
        <v>78</v>
      </c>
      <c r="R27" s="1">
        <v>0</v>
      </c>
      <c r="S27" s="1">
        <f t="shared" si="7"/>
        <v>0</v>
      </c>
      <c r="T27" s="1">
        <v>0</v>
      </c>
      <c r="U27" s="1">
        <f t="shared" si="8"/>
        <v>0</v>
      </c>
      <c r="V27" s="1">
        <v>0</v>
      </c>
      <c r="W27" s="1">
        <f t="shared" si="9"/>
        <v>0</v>
      </c>
      <c r="X27" s="1">
        <v>0</v>
      </c>
      <c r="Y27" s="1">
        <f t="shared" si="10"/>
        <v>0</v>
      </c>
      <c r="Z27" s="1">
        <v>0</v>
      </c>
      <c r="AA27" s="1">
        <f t="shared" si="11"/>
        <v>0</v>
      </c>
      <c r="AB27" s="1"/>
      <c r="AC27" s="1"/>
      <c r="AD27" s="1"/>
      <c r="AE27" s="43">
        <f t="shared" si="12"/>
        <v>1386.6</v>
      </c>
    </row>
    <row r="28" spans="2:31" ht="13.5" customHeight="1">
      <c r="B28" s="36">
        <v>24</v>
      </c>
      <c r="C28" s="38" t="s">
        <v>9</v>
      </c>
      <c r="D28" s="20">
        <v>1</v>
      </c>
      <c r="E28" s="14">
        <f t="shared" si="0"/>
        <v>93</v>
      </c>
      <c r="F28" s="1">
        <v>10</v>
      </c>
      <c r="G28" s="14">
        <f t="shared" si="1"/>
        <v>850</v>
      </c>
      <c r="H28" s="1">
        <v>0</v>
      </c>
      <c r="I28" s="14">
        <f t="shared" si="2"/>
        <v>0</v>
      </c>
      <c r="J28" s="1">
        <v>4</v>
      </c>
      <c r="K28" s="14">
        <f t="shared" si="3"/>
        <v>369.2</v>
      </c>
      <c r="L28" s="1">
        <v>0</v>
      </c>
      <c r="M28" s="14">
        <f t="shared" si="4"/>
        <v>0</v>
      </c>
      <c r="N28" s="1">
        <v>0</v>
      </c>
      <c r="O28" s="14">
        <f t="shared" si="5"/>
        <v>0</v>
      </c>
      <c r="P28" s="1">
        <v>0</v>
      </c>
      <c r="Q28" s="1">
        <f t="shared" si="6"/>
        <v>0</v>
      </c>
      <c r="R28" s="1">
        <v>0</v>
      </c>
      <c r="S28" s="1">
        <f t="shared" si="7"/>
        <v>0</v>
      </c>
      <c r="T28" s="1">
        <v>0</v>
      </c>
      <c r="U28" s="1">
        <f t="shared" si="8"/>
        <v>0</v>
      </c>
      <c r="V28" s="1">
        <v>0</v>
      </c>
      <c r="W28" s="1">
        <f t="shared" si="9"/>
        <v>0</v>
      </c>
      <c r="X28" s="1">
        <v>0</v>
      </c>
      <c r="Y28" s="1">
        <f t="shared" si="10"/>
        <v>0</v>
      </c>
      <c r="Z28" s="1">
        <v>0</v>
      </c>
      <c r="AA28" s="1">
        <f t="shared" si="11"/>
        <v>0</v>
      </c>
      <c r="AB28" s="1"/>
      <c r="AC28" s="1"/>
      <c r="AD28" s="1"/>
      <c r="AE28" s="43">
        <f t="shared" si="12"/>
        <v>1312.2</v>
      </c>
    </row>
    <row r="29" spans="2:31" ht="12.75" customHeight="1">
      <c r="B29" s="9">
        <v>25</v>
      </c>
      <c r="C29" s="17" t="s">
        <v>11</v>
      </c>
      <c r="D29" s="1">
        <v>2</v>
      </c>
      <c r="E29" s="14">
        <f t="shared" si="0"/>
        <v>186</v>
      </c>
      <c r="F29" s="1">
        <v>12</v>
      </c>
      <c r="G29" s="14">
        <f t="shared" si="1"/>
        <v>1020</v>
      </c>
      <c r="H29" s="1">
        <v>3</v>
      </c>
      <c r="I29" s="14">
        <f t="shared" si="2"/>
        <v>258</v>
      </c>
      <c r="J29" s="1">
        <v>3</v>
      </c>
      <c r="K29" s="14">
        <f t="shared" si="3"/>
        <v>276.9</v>
      </c>
      <c r="L29" s="1">
        <v>0</v>
      </c>
      <c r="M29" s="14">
        <f t="shared" si="4"/>
        <v>0</v>
      </c>
      <c r="N29" s="1">
        <v>0</v>
      </c>
      <c r="O29" s="14">
        <f t="shared" si="5"/>
        <v>0</v>
      </c>
      <c r="P29" s="1">
        <v>0</v>
      </c>
      <c r="Q29" s="1">
        <f t="shared" si="6"/>
        <v>0</v>
      </c>
      <c r="R29" s="1">
        <v>0</v>
      </c>
      <c r="S29" s="1">
        <f t="shared" si="7"/>
        <v>0</v>
      </c>
      <c r="T29" s="1">
        <v>0</v>
      </c>
      <c r="U29" s="1">
        <f t="shared" si="8"/>
        <v>0</v>
      </c>
      <c r="V29" s="1">
        <v>0</v>
      </c>
      <c r="W29" s="1">
        <f t="shared" si="9"/>
        <v>0</v>
      </c>
      <c r="X29" s="1">
        <v>0</v>
      </c>
      <c r="Y29" s="1">
        <f t="shared" si="10"/>
        <v>0</v>
      </c>
      <c r="Z29" s="1">
        <v>0</v>
      </c>
      <c r="AA29" s="1">
        <f t="shared" si="11"/>
        <v>0</v>
      </c>
      <c r="AB29" s="1"/>
      <c r="AC29" s="1"/>
      <c r="AD29" s="1"/>
      <c r="AE29" s="43">
        <f t="shared" si="12"/>
        <v>1740.9</v>
      </c>
    </row>
    <row r="30" spans="2:31" ht="12.75" customHeight="1">
      <c r="B30" s="4">
        <v>26</v>
      </c>
      <c r="C30" s="6" t="s">
        <v>15</v>
      </c>
      <c r="D30" s="1">
        <v>2</v>
      </c>
      <c r="E30" s="14">
        <f t="shared" si="0"/>
        <v>186</v>
      </c>
      <c r="F30" s="1">
        <v>13</v>
      </c>
      <c r="G30" s="14">
        <f t="shared" si="1"/>
        <v>1105</v>
      </c>
      <c r="H30" s="1">
        <v>0</v>
      </c>
      <c r="I30" s="14">
        <f t="shared" si="2"/>
        <v>0</v>
      </c>
      <c r="J30" s="1">
        <v>0</v>
      </c>
      <c r="K30" s="14">
        <f t="shared" si="3"/>
        <v>0</v>
      </c>
      <c r="L30" s="1">
        <v>0</v>
      </c>
      <c r="M30" s="14">
        <f t="shared" si="4"/>
        <v>0</v>
      </c>
      <c r="N30" s="1">
        <v>0</v>
      </c>
      <c r="O30" s="14">
        <f t="shared" si="5"/>
        <v>0</v>
      </c>
      <c r="P30" s="1">
        <v>0</v>
      </c>
      <c r="Q30" s="1">
        <f t="shared" si="6"/>
        <v>0</v>
      </c>
      <c r="R30" s="1">
        <v>0</v>
      </c>
      <c r="S30" s="1">
        <f t="shared" si="7"/>
        <v>0</v>
      </c>
      <c r="T30" s="1">
        <v>0</v>
      </c>
      <c r="U30" s="1">
        <f t="shared" si="8"/>
        <v>0</v>
      </c>
      <c r="V30" s="1">
        <v>0</v>
      </c>
      <c r="W30" s="1">
        <f t="shared" si="9"/>
        <v>0</v>
      </c>
      <c r="X30" s="1">
        <v>0</v>
      </c>
      <c r="Y30" s="1">
        <f t="shared" si="10"/>
        <v>0</v>
      </c>
      <c r="Z30" s="1">
        <v>0</v>
      </c>
      <c r="AA30" s="1">
        <f t="shared" si="11"/>
        <v>0</v>
      </c>
      <c r="AB30" s="1"/>
      <c r="AC30" s="1"/>
      <c r="AD30" s="1"/>
      <c r="AE30" s="43">
        <f t="shared" si="12"/>
        <v>1291</v>
      </c>
    </row>
    <row r="31" spans="2:31" ht="11.25" customHeight="1">
      <c r="B31" s="4">
        <v>27</v>
      </c>
      <c r="C31" s="6" t="s">
        <v>12</v>
      </c>
      <c r="D31" s="1">
        <v>1</v>
      </c>
      <c r="E31" s="14">
        <f t="shared" si="0"/>
        <v>93</v>
      </c>
      <c r="F31" s="1">
        <v>15</v>
      </c>
      <c r="G31" s="14">
        <f t="shared" si="1"/>
        <v>1275</v>
      </c>
      <c r="H31" s="1">
        <v>0</v>
      </c>
      <c r="I31" s="14">
        <f t="shared" si="2"/>
        <v>0</v>
      </c>
      <c r="J31" s="1">
        <v>0</v>
      </c>
      <c r="K31" s="14">
        <f t="shared" si="3"/>
        <v>0</v>
      </c>
      <c r="L31" s="1">
        <v>0</v>
      </c>
      <c r="M31" s="14">
        <f t="shared" si="4"/>
        <v>0</v>
      </c>
      <c r="N31" s="1">
        <v>0</v>
      </c>
      <c r="O31" s="14">
        <f t="shared" si="5"/>
        <v>0</v>
      </c>
      <c r="P31" s="1">
        <v>0</v>
      </c>
      <c r="Q31" s="1">
        <f t="shared" si="6"/>
        <v>0</v>
      </c>
      <c r="R31" s="1">
        <v>0</v>
      </c>
      <c r="S31" s="1">
        <f t="shared" si="7"/>
        <v>0</v>
      </c>
      <c r="T31" s="1">
        <v>0</v>
      </c>
      <c r="U31" s="1">
        <f t="shared" si="8"/>
        <v>0</v>
      </c>
      <c r="V31" s="1">
        <v>0</v>
      </c>
      <c r="W31" s="1">
        <f t="shared" si="9"/>
        <v>0</v>
      </c>
      <c r="X31" s="1">
        <v>0</v>
      </c>
      <c r="Y31" s="1">
        <f t="shared" si="10"/>
        <v>0</v>
      </c>
      <c r="Z31" s="1">
        <v>0</v>
      </c>
      <c r="AA31" s="1">
        <f t="shared" si="11"/>
        <v>0</v>
      </c>
      <c r="AB31" s="1"/>
      <c r="AC31" s="1"/>
      <c r="AD31" s="1"/>
      <c r="AE31" s="43">
        <f t="shared" si="12"/>
        <v>1368</v>
      </c>
    </row>
    <row r="32" spans="2:31" ht="11.25" customHeight="1">
      <c r="B32" s="4">
        <v>28</v>
      </c>
      <c r="C32" s="6" t="s">
        <v>14</v>
      </c>
      <c r="D32" s="1">
        <v>0</v>
      </c>
      <c r="E32" s="14">
        <f t="shared" si="0"/>
        <v>0</v>
      </c>
      <c r="F32" s="1">
        <v>0</v>
      </c>
      <c r="G32" s="14">
        <f t="shared" si="1"/>
        <v>0</v>
      </c>
      <c r="H32" s="1">
        <v>0</v>
      </c>
      <c r="I32" s="14">
        <f t="shared" si="2"/>
        <v>0</v>
      </c>
      <c r="J32" s="1">
        <v>0</v>
      </c>
      <c r="K32" s="14">
        <f t="shared" si="3"/>
        <v>0</v>
      </c>
      <c r="L32" s="1">
        <v>0</v>
      </c>
      <c r="M32" s="14">
        <f t="shared" si="4"/>
        <v>0</v>
      </c>
      <c r="N32" s="1">
        <v>0</v>
      </c>
      <c r="O32" s="14">
        <f t="shared" si="5"/>
        <v>0</v>
      </c>
      <c r="P32" s="1">
        <v>8</v>
      </c>
      <c r="Q32" s="1">
        <f t="shared" si="6"/>
        <v>312</v>
      </c>
      <c r="R32" s="1">
        <v>0</v>
      </c>
      <c r="S32" s="1">
        <f t="shared" si="7"/>
        <v>0</v>
      </c>
      <c r="T32" s="1">
        <v>0</v>
      </c>
      <c r="U32" s="1">
        <f t="shared" si="8"/>
        <v>0</v>
      </c>
      <c r="V32" s="1">
        <v>1</v>
      </c>
      <c r="W32" s="1">
        <f t="shared" si="9"/>
        <v>180</v>
      </c>
      <c r="X32" s="1">
        <v>0</v>
      </c>
      <c r="Y32" s="1">
        <f t="shared" si="10"/>
        <v>0</v>
      </c>
      <c r="Z32" s="1">
        <v>0</v>
      </c>
      <c r="AA32" s="1">
        <f t="shared" si="11"/>
        <v>0</v>
      </c>
      <c r="AB32" s="1"/>
      <c r="AC32" s="1"/>
      <c r="AD32" s="1"/>
      <c r="AE32" s="43">
        <f t="shared" si="12"/>
        <v>492</v>
      </c>
    </row>
    <row r="33" spans="2:31" ht="12.75" customHeight="1" thickBot="1">
      <c r="B33" s="5">
        <v>29</v>
      </c>
      <c r="C33" s="7" t="s">
        <v>13</v>
      </c>
      <c r="D33" s="1">
        <v>2</v>
      </c>
      <c r="E33" s="14">
        <f t="shared" si="0"/>
        <v>186</v>
      </c>
      <c r="F33" s="1">
        <v>7</v>
      </c>
      <c r="G33" s="14">
        <f t="shared" si="1"/>
        <v>595</v>
      </c>
      <c r="H33" s="1">
        <v>1</v>
      </c>
      <c r="I33" s="14">
        <f t="shared" si="2"/>
        <v>86</v>
      </c>
      <c r="J33" s="1">
        <v>0</v>
      </c>
      <c r="K33" s="14">
        <f t="shared" si="3"/>
        <v>0</v>
      </c>
      <c r="L33" s="1">
        <v>0</v>
      </c>
      <c r="M33" s="14">
        <f t="shared" si="4"/>
        <v>0</v>
      </c>
      <c r="N33" s="1">
        <v>0</v>
      </c>
      <c r="O33" s="14">
        <f t="shared" si="5"/>
        <v>0</v>
      </c>
      <c r="P33" s="1">
        <v>2</v>
      </c>
      <c r="Q33" s="1">
        <f t="shared" si="6"/>
        <v>78</v>
      </c>
      <c r="R33" s="1">
        <v>0</v>
      </c>
      <c r="S33" s="1">
        <f>SUM(R33*S31)</f>
        <v>0</v>
      </c>
      <c r="T33" s="1">
        <v>0</v>
      </c>
      <c r="U33" s="1">
        <f>SUM(T33*U31)</f>
        <v>0</v>
      </c>
      <c r="V33" s="1">
        <v>0</v>
      </c>
      <c r="W33" s="1">
        <f t="shared" si="9"/>
        <v>0</v>
      </c>
      <c r="X33" s="1">
        <v>0</v>
      </c>
      <c r="Y33" s="1">
        <f>SUM(X33*Y31)</f>
        <v>0</v>
      </c>
      <c r="Z33" s="1">
        <v>0</v>
      </c>
      <c r="AA33" s="1">
        <f t="shared" si="11"/>
        <v>0</v>
      </c>
      <c r="AB33" s="1"/>
      <c r="AC33" s="1"/>
      <c r="AD33" s="1"/>
      <c r="AE33" s="43">
        <f t="shared" si="12"/>
        <v>945</v>
      </c>
    </row>
    <row r="34" spans="2:31" ht="12" customHeight="1" thickBot="1">
      <c r="B34" s="8"/>
      <c r="C34" s="19" t="s">
        <v>21</v>
      </c>
      <c r="D34" s="1">
        <f>SUM(D5:D33)</f>
        <v>179</v>
      </c>
      <c r="E34" s="1">
        <f>SUM(E5:E33)</f>
        <v>16647</v>
      </c>
      <c r="F34" s="1">
        <f aca="true" t="shared" si="13" ref="F34:Y34">SUM(F5:F33)</f>
        <v>367</v>
      </c>
      <c r="G34" s="1">
        <f t="shared" si="13"/>
        <v>31195</v>
      </c>
      <c r="H34" s="1">
        <f t="shared" si="13"/>
        <v>80</v>
      </c>
      <c r="I34" s="1">
        <f t="shared" si="13"/>
        <v>6880</v>
      </c>
      <c r="J34" s="1">
        <f t="shared" si="13"/>
        <v>94</v>
      </c>
      <c r="K34" s="1">
        <f t="shared" si="13"/>
        <v>8676.199999999999</v>
      </c>
      <c r="L34" s="1">
        <f t="shared" si="13"/>
        <v>51</v>
      </c>
      <c r="M34" s="1">
        <f t="shared" si="13"/>
        <v>4029</v>
      </c>
      <c r="N34" s="1">
        <f t="shared" si="13"/>
        <v>53</v>
      </c>
      <c r="O34" s="1">
        <f t="shared" si="13"/>
        <v>2014</v>
      </c>
      <c r="P34" s="1">
        <f t="shared" si="13"/>
        <v>122</v>
      </c>
      <c r="Q34" s="1">
        <f t="shared" si="13"/>
        <v>4758</v>
      </c>
      <c r="R34" s="1">
        <f t="shared" si="13"/>
        <v>15</v>
      </c>
      <c r="S34" s="1">
        <f t="shared" si="13"/>
        <v>450</v>
      </c>
      <c r="T34" s="1">
        <f t="shared" si="13"/>
        <v>11</v>
      </c>
      <c r="U34" s="1">
        <f t="shared" si="13"/>
        <v>396</v>
      </c>
      <c r="V34" s="1">
        <f t="shared" si="13"/>
        <v>15</v>
      </c>
      <c r="W34" s="1">
        <f t="shared" si="13"/>
        <v>2700</v>
      </c>
      <c r="X34" s="1">
        <v>16</v>
      </c>
      <c r="Y34" s="1">
        <f t="shared" si="13"/>
        <v>640</v>
      </c>
      <c r="Z34" s="1">
        <f>SUM(Z5:Z33)</f>
        <v>1</v>
      </c>
      <c r="AA34" s="1">
        <f>SUM(AA5:AA33)</f>
        <v>43</v>
      </c>
      <c r="AB34" s="1"/>
      <c r="AC34" s="1"/>
      <c r="AD34" s="42"/>
      <c r="AE34" s="39">
        <f>SUM(AE5:AE33)</f>
        <v>78428.2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Osvita</dc:creator>
  <cp:keywords/>
  <dc:description/>
  <cp:lastModifiedBy>!!!</cp:lastModifiedBy>
  <cp:lastPrinted>2016-04-19T11:30:22Z</cp:lastPrinted>
  <dcterms:created xsi:type="dcterms:W3CDTF">2011-07-13T08:26:00Z</dcterms:created>
  <dcterms:modified xsi:type="dcterms:W3CDTF">2016-04-21T12:43:23Z</dcterms:modified>
  <cp:category/>
  <cp:version/>
  <cp:contentType/>
  <cp:contentStatus/>
</cp:coreProperties>
</file>